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0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<sst xmlns="http://schemas.openxmlformats.org/spreadsheetml/2006/main" count="518" uniqueCount="499">
  <si>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</si>
  <si>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</si>
  <si>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</si>
  <si>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</si>
  <si>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</si>
  <si>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</si>
  <si>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</si>
  <si>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</si>
  <si>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</si>
  <si>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</si>
  <si>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</si>
  <si>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</si>
  <si>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</si>
  <si>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</si>
  <si>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</si>
  <si>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</si>
  <si>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</si>
  <si>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</si>
  <si>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</si>
  <si>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</si>
  <si>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</si>
  <si>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</si>
  <si>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</si>
  <si>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</si>
  <si>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</si>
  <si>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</si>
  <si>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</si>
  <si>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</si>
  <si>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</si>
  <si>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</si>
  <si>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</si>
  <si>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</si>
  <si>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</si>
  <si>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</si>
  <si>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</si>
  <si>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</si>
  <si>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</si>
  <si>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</si>
  <si>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</si>
  <si>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</si>
  <si>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</si>
  <si>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</si>
  <si>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</si>
  <si>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</si>
  <si>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</si>
  <si>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</si>
  <si>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</si>
  <si>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</si>
  <si>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</si>
  <si>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</si>
  <si>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</si>
  <si>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</si>
  <si>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</si>
  <si>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</si>
  <si>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</si>
  <si>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</si>
  <si>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</si>
  <si>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</si>
  <si>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</si>
  <si>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</si>
  <si>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</si>
  <si>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</si>
  <si>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</si>
  <si>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</si>
  <si>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</si>
  <si>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</si>
  <si>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</si>
  <si>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</si>
  <si>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</si>
  <si>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</si>
  <si>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</si>
  <si>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</si>
  <si>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</si>
  <si>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</si>
  <si>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</si>
  <si>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</si>
  <si>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</si>
  <si>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</si>
  <si>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</si>
  <si>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</si>
  <si>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</si>
  <si>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</si>
  <si>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</si>
  <si>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</si>
  <si>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</si>
  <si>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</si>
  <si>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</si>
  <si>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</si>
  <si>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</si>
  <si>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</si>
  <si>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</si>
  <si>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</si>
  <si>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</si>
  <si>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</si>
  <si>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</si>
  <si>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</si>
  <si>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</si>
  <si>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</si>
  <si>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</si>
  <si>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</si>
  <si>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</si>
  <si>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</si>
  <si>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</si>
  <si>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</si>
  <si>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</si>
  <si>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</si>
  <si>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</si>
  <si>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</si>
  <si>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</si>
  <si>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</si>
  <si>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</si>
  <si>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</si>
  <si>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</si>
  <si>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</si>
  <si>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</si>
  <si>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</si>
  <si>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</si>
  <si>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</si>
  <si>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</si>
  <si>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</si>
  <si>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</si>
  <si>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</si>
  <si>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</si>
  <si>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</si>
  <si>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</si>
  <si>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</si>
  <si>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</si>
  <si>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</si>
  <si>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</si>
  <si>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</si>
  <si>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</si>
  <si>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</si>
  <si>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</si>
  <si>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</si>
  <si>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</si>
  <si>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</si>
  <si>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</si>
  <si>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</si>
  <si>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</si>
  <si>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</si>
  <si>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</si>
  <si>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</si>
  <si>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</si>
  <si>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</si>
  <si>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</si>
  <si>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</si>
  <si>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</si>
  <si>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</si>
  <si>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</si>
  <si>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</si>
  <si>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</si>
  <si>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</si>
  <si>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</si>
  <si>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</si>
  <si>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</si>
  <si>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</si>
  <si>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</si>
  <si>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</si>
  <si>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</si>
  <si>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</si>
  <si>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</si>
  <si>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</si>
  <si>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</si>
  <si>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</si>
  <si>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</si>
  <si>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</si>
  <si>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</si>
  <si>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</si>
  <si>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</si>
  <si>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</si>
  <si>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</si>
  <si>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</si>
  <si>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</si>
  <si>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</si>
  <si>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</si>
  <si>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</si>
  <si>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</si>
  <si>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</si>
  <si>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</si>
  <si>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</si>
  <si>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</si>
  <si>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</si>
  <si>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</si>
  <si>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</si>
  <si>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</si>
  <si>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</si>
  <si>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</si>
  <si>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</si>
  <si>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</si>
  <si>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</si>
  <si>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</si>
  <si>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</si>
  <si>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</si>
  <si>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</si>
  <si>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</si>
  <si>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</si>
  <si>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</si>
  <si>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</si>
  <si>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</si>
  <si>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</si>
  <si>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</si>
  <si>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</si>
  <si>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</si>
  <si>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</si>
  <si>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</si>
  <si>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</si>
  <si>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</si>
  <si>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</si>
  <si>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</si>
  <si>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</si>
  <si>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</si>
  <si>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</si>
  <si>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</si>
  <si>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</si>
  <si>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</si>
  <si>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</si>
  <si>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</si>
  <si>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</si>
  <si>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</si>
  <si>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</si>
  <si>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</si>
  <si>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</si>
  <si>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</si>
  <si>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</si>
  <si>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</si>
  <si>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</si>
  <si>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</si>
  <si>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</si>
  <si>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</si>
  <si>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</si>
  <si>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</si>
  <si>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</si>
  <si>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</si>
  <si>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</si>
  <si>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</si>
  <si>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</si>
  <si>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</si>
  <si>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</si>
  <si>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</si>
  <si>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</si>
  <si>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</si>
  <si>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</si>
  <si>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</si>
  <si>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</si>
  <si>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</si>
  <si>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</si>
  <si>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</si>
  <si>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</si>
  <si>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</si>
  <si>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</si>
  <si>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</si>
  <si>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</si>
  <si>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</si>
  <si>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</si>
  <si>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</si>
  <si>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</si>
  <si>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</si>
  <si>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</si>
  <si>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</si>
  <si>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</si>
  <si>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</si>
  <si>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</si>
  <si>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</si>
  <si>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</si>
  <si>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</si>
  <si>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</si>
  <si>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</si>
  <si>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</si>
  <si>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</si>
  <si>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</si>
  <si>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</si>
  <si>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</si>
  <si>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</si>
  <si>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</si>
  <si>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</si>
  <si>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</si>
  <si>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</si>
  <si>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</si>
  <si>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</si>
  <si>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</si>
  <si>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</si>
  <si>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</si>
  <si>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</si>
  <si>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</si>
  <si>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</si>
  <si>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</si>
  <si>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</si>
  <si>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</si>
  <si>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</si>
  <si>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</si>
  <si>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</si>
  <si>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</si>
  <si>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</si>
  <si>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</si>
  <si>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</si>
  <si>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</si>
  <si>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</si>
  <si>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</si>
  <si>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</si>
  <si>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</si>
  <si>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</si>
  <si>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</si>
  <si>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</si>
  <si>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</si>
  <si>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</si>
  <si>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</si>
  <si>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</si>
  <si>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</si>
  <si>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</si>
  <si>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</si>
  <si>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</si>
  <si>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</si>
  <si>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</si>
  <si>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</si>
  <si>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</si>
  <si>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</si>
  <si>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</si>
  <si>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</si>
  <si>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</si>
  <si>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</si>
  <si>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</si>
  <si>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</si>
  <si>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</si>
  <si>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</si>
  <si>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</si>
  <si>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</si>
  <si>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</si>
  <si>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</si>
  <si>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</si>
  <si>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</si>
  <si>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</si>
  <si>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</si>
  <si>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</si>
  <si>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</si>
  <si>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</si>
  <si>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</si>
  <si>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</si>
  <si>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</si>
  <si>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</si>
  <si>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</si>
  <si>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</si>
  <si>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</si>
  <si>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</si>
  <si>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</si>
  <si>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</si>
  <si>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</si>
  <si>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</si>
  <si>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</si>
  <si>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</si>
  <si>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</si>
  <si>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</si>
  <si>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</si>
  <si>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</si>
  <si>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</si>
  <si>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</si>
  <si>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</si>
  <si>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</si>
  <si>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</si>
  <si>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</si>
  <si>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</si>
  <si>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</si>
  <si>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</si>
  <si>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</si>
  <si>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</si>
  <si>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</si>
  <si>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</si>
  <si>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</si>
  <si>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</si>
  <si>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</si>
  <si>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</si>
  <si>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</si>
  <si>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</si>
  <si>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</si>
  <si>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</si>
  <si>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</si>
  <si>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</si>
  <si>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</si>
  <si>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</si>
  <si>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</si>
  <si>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</si>
  <si>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</si>
  <si>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</si>
  <si>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</si>
  <si>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</si>
  <si>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</si>
  <si>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</si>
  <si>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</si>
  <si>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</si>
  <si>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</si>
  <si>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</si>
  <si>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</si>
  <si>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</si>
  <si>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</si>
  <si>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</si>
  <si>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</si>
  <si>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</si>
  <si>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</si>
  <si>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</si>
  <si>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</si>
  <si>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</si>
  <si>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</si>
  <si>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</si>
  <si>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</si>
  <si>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</si>
  <si>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</si>
  <si>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</si>
  <si>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</si>
  <si>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</si>
  <si>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</si>
  <si>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</si>
  <si>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</si>
  <si>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</si>
  <si>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</si>
  <si>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</si>
  <si>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</si>
  <si>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</si>
  <si>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</si>
  <si>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</si>
  <si>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</si>
  <si>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</si>
  <si>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</si>
  <si>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</si>
  <si>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</si>
  <si>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</si>
  <si>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</si>
  <si>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</si>
  <si>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</si>
  <si>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</si>
  <si>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</si>
  <si>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</si>
  <si>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</si>
  <si>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</si>
  <si>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</si>
  <si>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</si>
  <si>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</si>
  <si>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</si>
  <si>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</si>
  <si>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</si>
  <si>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</si>
  <si>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</si>
  <si>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</si>
  <si>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</si>
  <si>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</si>
  <si>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</si>
  <si>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</si>
  <si>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</si>
  <si>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</si>
  <si>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</si>
  <si>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</si>
  <si>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</si>
  <si>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</si>
  <si>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</si>
  <si>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</si>
  <si>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</si>
  <si>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</si>
  <si>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</si>
  <si>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</si>
  <si>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</si>
  <si>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</si>
  <si>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</si>
  <si>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</si>
  <si>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</si>
  <si>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</si>
  <si>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</si>
  <si>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</si>
  <si>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</si>
  <si>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</si>
  <si>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</si>
  <si>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</si>
  <si>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</si>
  <si>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</si>
  <si>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</si>
  <si>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</si>
  <si>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</si>
  <si>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</si>
  <si>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</si>
  <si>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</si>
  <si>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</si>
  <si>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</si>
  <si>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</si>
  <si>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</si>
  <si>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</si>
  <si>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</si>
  <si>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</si>
  <si>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</si>
  <si>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</si>
  <si>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</si>
  <si>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</si>
  <si>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</si>
  <si>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</si>
  <si>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</si>
  <si>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</si>
  <si>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</si>
  <si>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</si>
  <si>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</si>
  <si>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</si>
  <si>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III.2018
</t>
  </si>
  <si>
    <t>INCOME STATEMENT (as of 30/09/2018)</t>
  </si>
  <si>
    <t>Company: Ngoc Nghia Industry - Service - Trading Joint Stock Company (NNG)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</si>
</sst>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="120" zoomScaleNormal="120" zoomScalePageLayoutView="0" workbookViewId="0" topLeftCell="B1">
      <selection activeCell="J5" sqref="J5"/>
    </sheetView>
  </sheetViews>
  <sheetFormatPr defaultColWidth="9.140625" defaultRowHeight="12"/>
  <cols>
    <col min="1" max="1" width="51.28125" style="0" hidden="1" customWidth="1"/>
    <col min="2" max="2" width="53.57421875" style="0" customWidth="1"/>
    <col min="3" max="3" width="11.7109375" style="0" hidden="1" customWidth="1"/>
    <col min="4" max="4" width="14.7109375" style="0" hidden="1" customWidth="1"/>
    <col min="5" max="5" width="27.57421875" style="0" customWidth="1"/>
    <col min="6" max="6" width="20.00390625" style="0" customWidth="1"/>
  </cols>
  <sheetData>
    <row r="1" spans="1:5" ht="41.25" customHeight="1">
      <c r="A1" s="33" t="s">
        <v>498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5" ht="15.75" customHeight="1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1209118760811</v>
      </c>
      <c r="F10" s="24">
        <v>1125884787845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35633442832</v>
      </c>
      <c r="F11" s="20">
        <f>F12+F13</f>
        <v>29641703436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35633442832</v>
      </c>
      <c r="F12" s="21">
        <v>29641703436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/>
      <c r="F13" s="21"/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167265245896</v>
      </c>
      <c r="F14" s="20">
        <f>F15+F16+F17</f>
        <v>162734899269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/>
      <c r="F15" s="21"/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>
        <v>167265245896</v>
      </c>
      <c r="F17" s="21">
        <v>162734899269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740624945775</v>
      </c>
      <c r="F18" s="20">
        <f>F19+F22+F23+F24+F25+F26+F27+F28</f>
        <v>605451623405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345751858057</v>
      </c>
      <c r="F19" s="21">
        <v>242803410416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28470732806</v>
      </c>
      <c r="F22" s="21">
        <v>14129101368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>
        <v>120450000000</v>
      </c>
      <c r="F25" s="21">
        <v>120450000000</v>
      </c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245970461578</v>
      </c>
      <c r="F26" s="21">
        <v>228128798197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-369474952</v>
      </c>
      <c r="F27" s="21">
        <v>-369474952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>
        <v>351368286</v>
      </c>
      <c r="F28" s="21">
        <v>309788376</v>
      </c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191048594136</v>
      </c>
      <c r="F29" s="20">
        <f>F30+F31</f>
        <v>261078843976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191048594136</v>
      </c>
      <c r="F30" s="21">
        <v>261078843976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74546532172</v>
      </c>
      <c r="F32" s="20">
        <f>F33+F36+F37+F38+F39</f>
        <v>66977717759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9004900952</v>
      </c>
      <c r="F33" s="21">
        <v>4887975164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51958769546</v>
      </c>
      <c r="F36" s="21">
        <v>48506880921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13582861674</v>
      </c>
      <c r="F37" s="21">
        <v>13582861674</v>
      </c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0</v>
      </c>
      <c r="F41" s="21">
        <v>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0</v>
      </c>
      <c r="F42" s="21">
        <v>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1659535188598</v>
      </c>
      <c r="F43" s="20">
        <f>F44+F54+F64+F67+F70+F76</f>
        <v>1189445852032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721281601902</v>
      </c>
      <c r="F44" s="20">
        <f>F45+F46+F47+F48+F49+F50+F53</f>
        <v>15562598457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>
        <v>578650000000</v>
      </c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>
        <v>142631601902</v>
      </c>
      <c r="F50" s="21">
        <v>15562598457</v>
      </c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/>
      <c r="F52" s="21"/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875136506696</v>
      </c>
      <c r="F54" s="20">
        <f>F55+F58+F61</f>
        <v>1121329246575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453962496952</v>
      </c>
      <c r="F55" s="20">
        <f>F56+F57</f>
        <v>612280706410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1120815121838</v>
      </c>
      <c r="F56" s="21">
        <v>1332213005868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-666852624886</v>
      </c>
      <c r="F57" s="21">
        <v>-719932299458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146978984260</v>
      </c>
      <c r="F58" s="20">
        <f>F59+F60</f>
        <v>205976770163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>
        <v>187150092709</v>
      </c>
      <c r="F59" s="21">
        <v>272620735225</v>
      </c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>
        <v>-40171108449</v>
      </c>
      <c r="F60" s="21">
        <v>-66643965062</v>
      </c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274195025484</v>
      </c>
      <c r="F61" s="20">
        <f>F62+F63</f>
        <v>303071770002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296724688150</v>
      </c>
      <c r="F62" s="21">
        <v>327803351218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-22529662666</v>
      </c>
      <c r="F63" s="21">
        <v>-24731581216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33510960772</v>
      </c>
      <c r="F67" s="20">
        <f>F68+F69</f>
        <v>18749891790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33510960772</v>
      </c>
      <c r="F69" s="21">
        <v>18749891790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0</v>
      </c>
      <c r="F70" s="20">
        <f>F71+F72+F73+F74+F75</f>
        <v>0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/>
    </row>
    <row r="73" spans="1:6" ht="12">
      <c r="A73" s="10" t="s">
        <v>124</v>
      </c>
      <c r="B73" s="7" t="s">
        <v>344</v>
      </c>
      <c r="C73" s="4" t="s">
        <v>125</v>
      </c>
      <c r="D73" s="4"/>
      <c r="E73" s="21"/>
      <c r="F73" s="21"/>
    </row>
    <row r="74" spans="1:6" ht="12">
      <c r="A74" s="3" t="s">
        <v>126</v>
      </c>
      <c r="B74" s="7" t="s">
        <v>295</v>
      </c>
      <c r="C74" s="4" t="s">
        <v>127</v>
      </c>
      <c r="D74" s="4"/>
      <c r="E74" s="21"/>
      <c r="F74" s="21"/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</f>
        <v>29606119228</v>
      </c>
      <c r="F76" s="20">
        <f>F77+F78+F79+F80</f>
        <v>33804115210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18027226553</v>
      </c>
      <c r="F77" s="21">
        <v>16281506856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>
        <v>137418384</v>
      </c>
      <c r="F78" s="21">
        <v>1136345819</v>
      </c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>
        <v>11441474291</v>
      </c>
      <c r="F80" s="21">
        <v>16386262535</v>
      </c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2868653949409</v>
      </c>
      <c r="F81" s="20">
        <f>F10+F43</f>
        <v>2315330639877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1469112508179</v>
      </c>
      <c r="F83" s="20">
        <f>F84+F106</f>
        <v>1703110618646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SUM(E85:E104)</f>
        <v>1167655847345</v>
      </c>
      <c r="F84" s="20">
        <f>F85+F88+F89+F90+F91+F92+F93+F94+F95+F97+F98+F99+F100+F101+F102</f>
        <v>1349586050804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198639689681</v>
      </c>
      <c r="F85" s="21">
        <v>186896011969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14432989843</v>
      </c>
      <c r="F88" s="21">
        <v>19646774039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8468086204</v>
      </c>
      <c r="F89" s="21">
        <v>6334731076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9030537897</v>
      </c>
      <c r="F90" s="21">
        <v>12474181679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8236220515</v>
      </c>
      <c r="F91" s="21">
        <v>8513996043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/>
      <c r="F94" s="21"/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11938226271</v>
      </c>
      <c r="F95" s="21">
        <v>26898729932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>
        <v>913954253131</v>
      </c>
      <c r="F97" s="21">
        <v>1085865782263</v>
      </c>
    </row>
    <row r="98" spans="1:6" ht="12">
      <c r="A98" s="3" t="s">
        <v>173</v>
      </c>
      <c r="B98" s="7" t="s">
        <v>363</v>
      </c>
      <c r="C98" s="4" t="s">
        <v>174</v>
      </c>
      <c r="D98" s="4"/>
      <c r="E98" s="21"/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>
        <v>2955843803</v>
      </c>
      <c r="F99" s="21">
        <v>2955843803</v>
      </c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301456660834</v>
      </c>
      <c r="F106" s="20">
        <f>SUM(F107:F119)</f>
        <v>353524567842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/>
      <c r="F112" s="21"/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/>
      <c r="F113" s="21"/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>
        <v>301456660834</v>
      </c>
      <c r="F114" s="21">
        <v>303148137842</v>
      </c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/>
      <c r="F117" s="21">
        <v>50376430000</v>
      </c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/>
      <c r="F118" s="21"/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1399541441230</v>
      </c>
      <c r="F120" s="20">
        <f>F121+F139</f>
        <v>612217521231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1399541441230</v>
      </c>
      <c r="F121" s="20">
        <f>F122+F125+F126+F127+F128+F129+F130+F131+F132+F133+F134+F137+F138</f>
        <v>612217521231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522500000000</v>
      </c>
      <c r="F122" s="20">
        <f>F123+F124</f>
        <v>522500000000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522500000000</v>
      </c>
      <c r="F123" s="21">
        <v>522500000000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>
        <v>46900000000</v>
      </c>
      <c r="F125" s="21">
        <v>46900000000</v>
      </c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/>
      <c r="F127" s="21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>
        <v>-88088780000</v>
      </c>
      <c r="F128" s="21">
        <v>-88088780000</v>
      </c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>
        <v>5714053793</v>
      </c>
      <c r="F129" s="21">
        <v>5714053793</v>
      </c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>
        <v>11293166612</v>
      </c>
      <c r="F131" s="21">
        <v>11293166612</v>
      </c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>
        <v>192503849</v>
      </c>
      <c r="F133" s="21">
        <v>192503849</v>
      </c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894309880642</v>
      </c>
      <c r="F134" s="20">
        <f>F135+F136</f>
        <v>104653929070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868596063665</v>
      </c>
      <c r="F135" s="21">
        <v>93470662195</v>
      </c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25713816977</v>
      </c>
      <c r="F136" s="21">
        <v>11183266875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>
        <v>6720616334</v>
      </c>
      <c r="F138" s="21">
        <v>9052647907</v>
      </c>
    </row>
    <row r="139" spans="1:6" ht="12">
      <c r="A139" s="25" t="s">
        <v>405</v>
      </c>
      <c r="B139" s="5" t="s">
        <v>406</v>
      </c>
      <c r="C139" s="4"/>
      <c r="D139" s="4"/>
      <c r="E139" s="21"/>
      <c r="F139" s="21"/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/>
      <c r="F143" s="21"/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2868653949409</v>
      </c>
      <c r="F147" s="20">
        <f>F83+F120</f>
        <v>2315328139877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B1">
      <selection activeCell="D2" sqref="D1:D16384"/>
    </sheetView>
  </sheetViews>
  <sheetFormatPr defaultColWidth="18.7109375" defaultRowHeight="12"/>
  <cols>
    <col min="1" max="1" width="30.28125" style="0" hidden="1" customWidth="1"/>
    <col min="2" max="2" width="49.8515625" style="0" customWidth="1"/>
    <col min="3" max="3" width="15.7109375" style="0" hidden="1" customWidth="1"/>
    <col min="4" max="4" width="20.421875" style="0" hidden="1" customWidth="1"/>
    <col min="5" max="5" width="27.28125" style="0" customWidth="1"/>
    <col min="6" max="6" width="31.8515625" style="0" customWidth="1"/>
    <col min="7" max="7" width="34.140625" style="0" customWidth="1"/>
    <col min="8" max="8" width="31.7109375" style="0" customWidth="1"/>
  </cols>
  <sheetData>
    <row r="1" spans="1:7" ht="65.25" customHeight="1">
      <c r="A1" s="33" t="s">
        <v>498</v>
      </c>
      <c r="B1" s="33"/>
      <c r="C1" s="33"/>
      <c r="D1" s="33"/>
      <c r="E1" s="33"/>
      <c r="F1" s="33"/>
      <c r="G1" s="33"/>
    </row>
    <row r="2" spans="1:5" ht="15.75">
      <c r="A2" s="30"/>
      <c r="B2" s="30"/>
      <c r="C2" s="31"/>
      <c r="D2" s="31"/>
      <c r="E2" s="31"/>
    </row>
    <row r="3" spans="1:5" ht="15.75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427197241767</v>
      </c>
      <c r="F9" s="21">
        <v>443929086957</v>
      </c>
      <c r="G9" s="21">
        <v>1209613269575</v>
      </c>
      <c r="H9" s="21">
        <v>1346034930957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>
        <v>3476657698</v>
      </c>
      <c r="F10" s="21">
        <v>8879675997</v>
      </c>
      <c r="G10" s="21">
        <v>25184061196</v>
      </c>
      <c r="H10" s="21">
        <v>27271315995</v>
      </c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423720584069</v>
      </c>
      <c r="F11" s="20">
        <f>F9-F10</f>
        <v>435049410960</v>
      </c>
      <c r="G11" s="20">
        <f>G9-G10</f>
        <v>1184429208379</v>
      </c>
      <c r="H11" s="20">
        <f>H9-H10</f>
        <v>1318763614962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342129701501</v>
      </c>
      <c r="F12" s="21">
        <v>332830011714</v>
      </c>
      <c r="G12" s="21">
        <v>958210752547</v>
      </c>
      <c r="H12" s="21">
        <v>995671953533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81590882568</v>
      </c>
      <c r="F13" s="20">
        <f>F11-F12</f>
        <v>102219399246</v>
      </c>
      <c r="G13" s="20">
        <f>G11-G12</f>
        <v>226218455832</v>
      </c>
      <c r="H13" s="20">
        <f>H11-H12</f>
        <v>323091661429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5630297681</v>
      </c>
      <c r="F14" s="21">
        <v>3341998428</v>
      </c>
      <c r="G14" s="21">
        <v>713674090200</v>
      </c>
      <c r="H14" s="21">
        <v>10313471550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23411016929</v>
      </c>
      <c r="F15" s="21">
        <v>24417461822</v>
      </c>
      <c r="G15" s="21">
        <v>70696631290</v>
      </c>
      <c r="H15" s="21">
        <v>73174533900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>
        <v>17761674899</v>
      </c>
      <c r="F16" s="21">
        <v>17765058328</v>
      </c>
      <c r="G16" s="21">
        <v>56643604947</v>
      </c>
      <c r="H16" s="21">
        <v>65731288503</v>
      </c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>
        <v>18680258938</v>
      </c>
      <c r="F18" s="21">
        <v>65612264134</v>
      </c>
      <c r="G18" s="21">
        <v>56778996992</v>
      </c>
      <c r="H18" s="21">
        <v>203468482531</v>
      </c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22183276645</v>
      </c>
      <c r="F19" s="21">
        <v>21401894302</v>
      </c>
      <c r="G19" s="21">
        <v>70817037377</v>
      </c>
      <c r="H19" s="21">
        <v>67516372991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22946627737</v>
      </c>
      <c r="F20" s="20">
        <f>F13+F14-F15+F17-F18-F19</f>
        <v>-5870222584</v>
      </c>
      <c r="G20" s="20">
        <f>G13+G14-G15+G17-G18-G19</f>
        <v>741599880373</v>
      </c>
      <c r="H20" s="20">
        <f>H13+H14-H15+H17-H18-H19</f>
        <v>-10754256443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9229399500</v>
      </c>
      <c r="F21" s="21">
        <v>1678473153</v>
      </c>
      <c r="G21" s="21">
        <v>9470857543</v>
      </c>
      <c r="H21" s="21">
        <v>-5444984365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2934703700</v>
      </c>
      <c r="F22" s="21">
        <v>6160715388</v>
      </c>
      <c r="G22" s="21">
        <v>18406414148</v>
      </c>
      <c r="H22" s="21">
        <v>18783285973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6294695800</v>
      </c>
      <c r="F23" s="20">
        <v>-4482242235</v>
      </c>
      <c r="G23" s="20">
        <f>G21-G22</f>
        <v>-8935556605</v>
      </c>
      <c r="H23" s="20">
        <f>H21-H22</f>
        <v>-24228270338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29241323537</v>
      </c>
      <c r="F24" s="20">
        <f>F20+F23</f>
        <v>-10352464819</v>
      </c>
      <c r="G24" s="20">
        <f>G20+G23</f>
        <v>732664323768</v>
      </c>
      <c r="H24" s="20">
        <f>H20+H23</f>
        <v>-34982526781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>
        <v>3265984615</v>
      </c>
      <c r="F25" s="21">
        <v>3777963572</v>
      </c>
      <c r="G25" s="21">
        <v>8172052877</v>
      </c>
      <c r="H25" s="21">
        <v>10942878394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/>
      <c r="F26" s="21"/>
      <c r="G26" s="21">
        <v>-49377502565</v>
      </c>
      <c r="H26" s="21">
        <v>807354637</v>
      </c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25975338922</v>
      </c>
      <c r="F27" s="20">
        <f>F24-F25-F26</f>
        <v>-14130428391</v>
      </c>
      <c r="G27" s="20">
        <f>G24-G25-G26</f>
        <v>773869773456</v>
      </c>
      <c r="H27" s="20">
        <f>H24-H25-H26</f>
        <v>-46732759812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/>
      <c r="F28" s="21"/>
      <c r="G28" s="21"/>
      <c r="H28" s="21"/>
    </row>
    <row r="29" spans="1:8" ht="12">
      <c r="A29" t="s">
        <v>487</v>
      </c>
      <c r="B29" s="3" t="s">
        <v>488</v>
      </c>
      <c r="C29" s="4" t="s">
        <v>489</v>
      </c>
      <c r="D29" s="4"/>
      <c r="E29" s="21">
        <v>261521945</v>
      </c>
      <c r="F29" s="21">
        <v>172724812</v>
      </c>
      <c r="G29" s="21">
        <v>595918699</v>
      </c>
      <c r="H29" s="21">
        <v>584510233</v>
      </c>
    </row>
    <row r="30" spans="1:8" ht="12">
      <c r="A30" t="s">
        <v>490</v>
      </c>
      <c r="B30" s="3" t="s">
        <v>491</v>
      </c>
      <c r="C30" s="4" t="s">
        <v>492</v>
      </c>
      <c r="D30" s="4"/>
      <c r="E30" s="21">
        <v>533</v>
      </c>
      <c r="F30" s="21">
        <v>-293</v>
      </c>
      <c r="G30" s="21">
        <v>16028</v>
      </c>
      <c r="H30" s="21">
        <v>-981</v>
      </c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2018-10-26T03:37:56Z</dcterms:modified>
  <cp:category/>
  <cp:version/>
  <cp:contentType/>
  <cp:contentStatus/>
</cp:coreProperties>
</file>